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" windowWidth="17220" windowHeight="6360"/>
  </bookViews>
  <sheets>
    <sheet name="FASTLANE" sheetId="1" r:id="rId1"/>
  </sheets>
  <calcPr calcId="145621"/>
</workbook>
</file>

<file path=xl/calcChain.xml><?xml version="1.0" encoding="utf-8"?>
<calcChain xmlns="http://schemas.openxmlformats.org/spreadsheetml/2006/main">
  <c r="F33" i="1" l="1"/>
  <c r="I33" i="1"/>
  <c r="I31" i="1"/>
  <c r="I32" i="1"/>
  <c r="I30" i="1"/>
  <c r="F26" i="1"/>
  <c r="I26" i="1"/>
  <c r="I15" i="1"/>
  <c r="I16" i="1"/>
  <c r="I17" i="1"/>
  <c r="I18" i="1"/>
  <c r="I19" i="1"/>
  <c r="I20" i="1"/>
  <c r="I21" i="1"/>
  <c r="I22" i="1"/>
  <c r="I23" i="1"/>
  <c r="I24" i="1"/>
  <c r="I25" i="1"/>
  <c r="I14" i="1"/>
  <c r="F10" i="1"/>
  <c r="I10" i="1"/>
  <c r="I6" i="1"/>
  <c r="I7" i="1"/>
  <c r="I8" i="1"/>
  <c r="I9" i="1"/>
  <c r="I5" i="1"/>
  <c r="D32" i="1" l="1"/>
  <c r="H32" i="1" s="1"/>
  <c r="D31" i="1"/>
  <c r="H31" i="1" s="1"/>
  <c r="D30" i="1"/>
  <c r="H30" i="1" s="1"/>
  <c r="D15" i="1"/>
  <c r="D16" i="1"/>
  <c r="D17" i="1"/>
  <c r="D18" i="1"/>
  <c r="D19" i="1"/>
  <c r="D20" i="1"/>
  <c r="D21" i="1"/>
  <c r="D22" i="1"/>
  <c r="D23" i="1"/>
  <c r="D24" i="1"/>
  <c r="D25" i="1"/>
  <c r="D14" i="1"/>
  <c r="H15" i="1"/>
  <c r="H16" i="1"/>
  <c r="H17" i="1"/>
  <c r="H18" i="1"/>
  <c r="H19" i="1"/>
  <c r="H20" i="1"/>
  <c r="H21" i="1"/>
  <c r="H22" i="1"/>
  <c r="H23" i="1"/>
  <c r="H24" i="1"/>
  <c r="H25" i="1"/>
  <c r="H14" i="1"/>
  <c r="D6" i="1"/>
  <c r="H6" i="1" s="1"/>
  <c r="D7" i="1"/>
  <c r="H7" i="1" s="1"/>
  <c r="D8" i="1"/>
  <c r="H8" i="1" s="1"/>
  <c r="D9" i="1"/>
  <c r="H9" i="1" s="1"/>
  <c r="D5" i="1"/>
  <c r="H5" i="1" s="1"/>
  <c r="D26" i="1" l="1"/>
  <c r="H33" i="1"/>
  <c r="H26" i="1"/>
  <c r="D33" i="1"/>
  <c r="E33" i="1" s="1"/>
  <c r="H10" i="1"/>
  <c r="D10" i="1"/>
  <c r="E26" i="1" l="1"/>
  <c r="E10" i="1"/>
</calcChain>
</file>

<file path=xl/sharedStrings.xml><?xml version="1.0" encoding="utf-8"?>
<sst xmlns="http://schemas.openxmlformats.org/spreadsheetml/2006/main" count="100" uniqueCount="54">
  <si>
    <t>Subsection</t>
  </si>
  <si>
    <t>CRCP</t>
  </si>
  <si>
    <t>AC</t>
  </si>
  <si>
    <t>JCP</t>
  </si>
  <si>
    <t>PQI</t>
  </si>
  <si>
    <t>7278  00000000</t>
  </si>
  <si>
    <t>7278  00000012</t>
  </si>
  <si>
    <t>7278  00000038</t>
  </si>
  <si>
    <t/>
  </si>
  <si>
    <t>7278  00000063</t>
  </si>
  <si>
    <t>7278  00000140</t>
  </si>
  <si>
    <t>0702  00000340</t>
  </si>
  <si>
    <t>0702  00000462</t>
  </si>
  <si>
    <t>0702  00000512</t>
  </si>
  <si>
    <t>0702  00000770</t>
  </si>
  <si>
    <t>0702  00000906</t>
  </si>
  <si>
    <t>0702  00000960</t>
  </si>
  <si>
    <t>0702  00000967</t>
  </si>
  <si>
    <t>0702  00001021</t>
  </si>
  <si>
    <t>0702  00001077</t>
  </si>
  <si>
    <t>0702  00001087</t>
  </si>
  <si>
    <t>0703  00000000</t>
  </si>
  <si>
    <t>0703  00000024</t>
  </si>
  <si>
    <t>5568  00000655</t>
  </si>
  <si>
    <t>5568  00000873</t>
  </si>
  <si>
    <t>5568  00000938</t>
  </si>
  <si>
    <t>US-69, From north of Calera north to new Durant Bypass.</t>
  </si>
  <si>
    <t xml:space="preserve">I-44, From I-244 east to US-75 </t>
  </si>
  <si>
    <t>I-40, From Douglas Blvd east to I-240.</t>
  </si>
  <si>
    <t>Begin Mileage</t>
  </si>
  <si>
    <t>End Mileage</t>
  </si>
  <si>
    <t>Total Mileage</t>
  </si>
  <si>
    <t>IRI</t>
  </si>
  <si>
    <t>Pavement</t>
  </si>
  <si>
    <t>Database: 2015_PQI_DTIMS (creation date 11-05-15)</t>
  </si>
  <si>
    <t>Good:</t>
  </si>
  <si>
    <t>91-100</t>
  </si>
  <si>
    <t>Fair:</t>
  </si>
  <si>
    <t>75-90</t>
  </si>
  <si>
    <t>Poor:</t>
  </si>
  <si>
    <t>0-74</t>
  </si>
  <si>
    <t>I-40</t>
  </si>
  <si>
    <t>US-69</t>
  </si>
  <si>
    <t>I-44</t>
  </si>
  <si>
    <t>2013-2014</t>
  </si>
  <si>
    <t>2045*</t>
  </si>
  <si>
    <t>2020*</t>
  </si>
  <si>
    <t>* Projected CRCP Pavement Surface Condition</t>
  </si>
  <si>
    <t>PQI Rating Categories</t>
  </si>
  <si>
    <t>IRI Rating Categories</t>
  </si>
  <si>
    <t>&lt;95</t>
  </si>
  <si>
    <t>95-170</t>
  </si>
  <si>
    <t>&gt;170</t>
  </si>
  <si>
    <t>Assuming project is completed as per FASTLANE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</si>
</sst>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2060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0" tint="-0.34998626667073579"/>
      </right>
      <top style="thin">
        <color indexed="8"/>
      </top>
      <bottom style="thin">
        <color indexed="8"/>
      </bottom>
      <diagonal/>
    </border>
    <border>
      <left style="medium">
        <color theme="0" tint="-0.3499862666707357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 style="thin">
        <color indexed="22"/>
      </bottom>
      <diagonal/>
    </border>
    <border>
      <left style="medium">
        <color theme="0" tint="-0.34998626667073579"/>
      </left>
      <right style="thin">
        <color indexed="22"/>
      </right>
      <top style="thin">
        <color indexed="22"/>
      </top>
      <bottom style="medium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34998626667073579"/>
      </bottom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theme="0" tint="-0.34998626667073579"/>
      </right>
      <top/>
      <bottom style="thin">
        <color indexed="22"/>
      </bottom>
      <diagonal/>
    </border>
    <border>
      <left style="medium">
        <color theme="0" tint="-0.34998626667073579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22"/>
      </right>
      <top/>
      <bottom style="medium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34998626667073579"/>
      </bottom>
      <diagonal/>
    </border>
    <border>
      <left style="thin">
        <color indexed="2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medium">
        <color theme="0" tint="-0.34998626667073579"/>
      </right>
      <top style="thin">
        <color indexed="8"/>
      </top>
      <bottom style="thin">
        <color indexed="22"/>
      </bottom>
      <diagonal/>
    </border>
    <border>
      <left style="medium">
        <color theme="0" tint="-0.3499862666707357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1" applyFont="1" applyFill="1" applyBorder="1" applyAlignment="1">
      <alignment horizontal="center" vertical="center"/>
    </xf>
    <xf numFmtId="1" fontId="0" fillId="0" borderId="0" xfId="0" applyNumberFormat="1"/>
    <xf numFmtId="0" fontId="3" fillId="2" borderId="2" xfId="2" applyFont="1" applyFill="1" applyBorder="1" applyAlignment="1">
      <alignment horizontal="center"/>
    </xf>
    <xf numFmtId="0" fontId="0" fillId="0" borderId="8" xfId="0" applyBorder="1"/>
    <xf numFmtId="0" fontId="3" fillId="2" borderId="9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3" xfId="2" applyNumberFormat="1" applyFont="1" applyFill="1" applyBorder="1" applyAlignment="1">
      <alignment horizontal="center" wrapText="1"/>
    </xf>
    <xf numFmtId="2" fontId="3" fillId="0" borderId="0" xfId="2" applyNumberFormat="1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" fontId="3" fillId="0" borderId="3" xfId="2" applyNumberFormat="1" applyFont="1" applyFill="1" applyBorder="1" applyAlignment="1">
      <alignment horizontal="center" wrapText="1"/>
    </xf>
    <xf numFmtId="1" fontId="3" fillId="0" borderId="0" xfId="2" applyNumberFormat="1" applyFont="1" applyFill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1" fontId="3" fillId="0" borderId="14" xfId="2" applyNumberFormat="1" applyFont="1" applyFill="1" applyBorder="1" applyAlignment="1">
      <alignment horizontal="center" wrapText="1"/>
    </xf>
    <xf numFmtId="0" fontId="3" fillId="0" borderId="16" xfId="2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3" fillId="0" borderId="18" xfId="2" applyFont="1" applyFill="1" applyBorder="1" applyAlignment="1">
      <alignment horizontal="center" wrapText="1"/>
    </xf>
    <xf numFmtId="0" fontId="3" fillId="0" borderId="19" xfId="2" applyFont="1" applyFill="1" applyBorder="1" applyAlignment="1">
      <alignment horizontal="center" wrapText="1"/>
    </xf>
    <xf numFmtId="2" fontId="3" fillId="0" borderId="20" xfId="2" applyNumberFormat="1" applyFont="1" applyFill="1" applyBorder="1" applyAlignment="1">
      <alignment horizontal="center" wrapText="1"/>
    </xf>
    <xf numFmtId="1" fontId="3" fillId="0" borderId="20" xfId="2" applyNumberFormat="1" applyFont="1" applyFill="1" applyBorder="1" applyAlignment="1">
      <alignment horizontal="center" wrapText="1"/>
    </xf>
    <xf numFmtId="0" fontId="3" fillId="0" borderId="21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22" xfId="2" applyFont="1" applyFill="1" applyBorder="1" applyAlignment="1">
      <alignment horizontal="center" wrapText="1"/>
    </xf>
    <xf numFmtId="2" fontId="3" fillId="0" borderId="23" xfId="2" applyNumberFormat="1" applyFont="1" applyFill="1" applyBorder="1" applyAlignment="1">
      <alignment horizontal="center" wrapText="1"/>
    </xf>
    <xf numFmtId="1" fontId="3" fillId="0" borderId="23" xfId="2" applyNumberFormat="1" applyFont="1" applyFill="1" applyBorder="1" applyAlignment="1">
      <alignment horizontal="center" wrapText="1"/>
    </xf>
    <xf numFmtId="0" fontId="3" fillId="0" borderId="23" xfId="2" applyFont="1" applyFill="1" applyBorder="1" applyAlignment="1">
      <alignment horizontal="center" wrapText="1"/>
    </xf>
    <xf numFmtId="0" fontId="3" fillId="0" borderId="24" xfId="2" applyFont="1" applyFill="1" applyBorder="1" applyAlignment="1">
      <alignment horizontal="center" wrapText="1"/>
    </xf>
    <xf numFmtId="0" fontId="3" fillId="0" borderId="25" xfId="2" applyFont="1" applyFill="1" applyBorder="1" applyAlignment="1">
      <alignment horizontal="center" wrapText="1"/>
    </xf>
    <xf numFmtId="2" fontId="3" fillId="0" borderId="26" xfId="2" applyNumberFormat="1" applyFont="1" applyFill="1" applyBorder="1" applyAlignment="1">
      <alignment horizontal="center" wrapText="1"/>
    </xf>
    <xf numFmtId="1" fontId="3" fillId="0" borderId="26" xfId="2" applyNumberFormat="1" applyFont="1" applyFill="1" applyBorder="1" applyAlignment="1">
      <alignment horizontal="center" wrapText="1"/>
    </xf>
    <xf numFmtId="0" fontId="3" fillId="0" borderId="27" xfId="2" applyFont="1" applyFill="1" applyBorder="1" applyAlignment="1">
      <alignment horizontal="center" wrapText="1"/>
    </xf>
    <xf numFmtId="1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1" fontId="3" fillId="0" borderId="28" xfId="2" applyNumberFormat="1" applyFont="1" applyFill="1" applyBorder="1" applyAlignment="1">
      <alignment horizontal="center" wrapText="1"/>
    </xf>
    <xf numFmtId="1" fontId="3" fillId="0" borderId="29" xfId="2" applyNumberFormat="1" applyFont="1" applyFill="1" applyBorder="1" applyAlignment="1">
      <alignment horizontal="center" wrapText="1"/>
    </xf>
    <xf numFmtId="1" fontId="3" fillId="0" borderId="30" xfId="2" applyNumberFormat="1" applyFont="1" applyFill="1" applyBorder="1" applyAlignment="1">
      <alignment horizontal="center" wrapText="1"/>
    </xf>
    <xf numFmtId="1" fontId="3" fillId="0" borderId="11" xfId="2" applyNumberFormat="1" applyFont="1" applyFill="1" applyBorder="1" applyAlignment="1">
      <alignment horizontal="center" wrapText="1"/>
    </xf>
    <xf numFmtId="1" fontId="3" fillId="0" borderId="12" xfId="2" applyNumberFormat="1" applyFont="1" applyFill="1" applyBorder="1" applyAlignment="1">
      <alignment horizontal="center" wrapText="1"/>
    </xf>
    <xf numFmtId="1" fontId="3" fillId="0" borderId="13" xfId="2" applyNumberFormat="1" applyFont="1" applyFill="1" applyBorder="1" applyAlignment="1">
      <alignment horizontal="center" wrapText="1"/>
    </xf>
    <xf numFmtId="1" fontId="3" fillId="0" borderId="15" xfId="2" applyNumberFormat="1" applyFont="1" applyFill="1" applyBorder="1" applyAlignment="1">
      <alignment horizontal="center" wrapText="1"/>
    </xf>
    <xf numFmtId="0" fontId="3" fillId="2" borderId="31" xfId="2" applyFont="1" applyFill="1" applyBorder="1" applyAlignment="1">
      <alignment horizontal="center"/>
    </xf>
    <xf numFmtId="0" fontId="3" fillId="2" borderId="32" xfId="2" applyFont="1" applyFill="1" applyBorder="1" applyAlignment="1">
      <alignment horizontal="center"/>
    </xf>
    <xf numFmtId="0" fontId="3" fillId="2" borderId="33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0" xfId="0" applyAlignment="1"/>
  </cellXfs>
  <cellStyles count="3">
    <cellStyle name="Normal" xfId="0" builtinId="0"/>
    <cellStyle name="Normal_2015 PQI-Div 1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80" zoomScaleNormal="80" workbookViewId="0">
      <selection activeCell="M44" sqref="M44"/>
    </sheetView>
  </sheetViews>
  <sheetFormatPr defaultRowHeight="15" x14ac:dyDescent="0.25"/>
  <cols>
    <col min="1" max="1" width="14.28515625" customWidth="1"/>
    <col min="2" max="2" width="15.5703125" bestFit="1" customWidth="1"/>
    <col min="3" max="3" width="13.42578125" bestFit="1" customWidth="1"/>
    <col min="4" max="4" width="15" bestFit="1" customWidth="1"/>
    <col min="6" max="6" width="12.42578125" bestFit="1" customWidth="1"/>
    <col min="7" max="7" width="10.7109375" bestFit="1" customWidth="1"/>
    <col min="12" max="12" width="6.28515625" customWidth="1"/>
    <col min="13" max="13" width="15.42578125" bestFit="1" customWidth="1"/>
    <col min="14" max="14" width="15" bestFit="1" customWidth="1"/>
    <col min="15" max="15" width="16.28515625" bestFit="1" customWidth="1"/>
    <col min="16" max="16" width="6.42578125" customWidth="1"/>
    <col min="17" max="17" width="15.42578125" bestFit="1" customWidth="1"/>
    <col min="18" max="18" width="15" bestFit="1" customWidth="1"/>
    <col min="19" max="19" width="16.28515625" bestFit="1" customWidth="1"/>
    <col min="20" max="20" width="9" bestFit="1" customWidth="1"/>
    <col min="21" max="21" width="11.5703125" customWidth="1"/>
    <col min="22" max="22" width="9.5703125" bestFit="1" customWidth="1"/>
  </cols>
  <sheetData>
    <row r="1" spans="1:9" ht="15.75" thickBot="1" x14ac:dyDescent="0.3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59" t="s">
        <v>34</v>
      </c>
      <c r="B2" s="60"/>
      <c r="C2" s="60"/>
      <c r="D2" s="60"/>
      <c r="E2" s="60"/>
      <c r="F2" s="60"/>
      <c r="G2" s="61"/>
      <c r="H2" s="2"/>
      <c r="I2" s="2"/>
    </row>
    <row r="3" spans="1:9" x14ac:dyDescent="0.25">
      <c r="A3" s="32" t="s">
        <v>27</v>
      </c>
      <c r="B3" s="1"/>
      <c r="C3" s="1"/>
      <c r="D3" s="1"/>
      <c r="E3" s="1"/>
      <c r="F3" s="1"/>
      <c r="G3" s="6"/>
      <c r="H3" s="3"/>
      <c r="I3" s="3"/>
    </row>
    <row r="4" spans="1:9" x14ac:dyDescent="0.25">
      <c r="A4" s="7" t="s">
        <v>0</v>
      </c>
      <c r="B4" s="5" t="s">
        <v>29</v>
      </c>
      <c r="C4" s="5" t="s">
        <v>30</v>
      </c>
      <c r="D4" s="5" t="s">
        <v>31</v>
      </c>
      <c r="E4" s="5" t="s">
        <v>4</v>
      </c>
      <c r="F4" s="5" t="s">
        <v>32</v>
      </c>
      <c r="G4" s="8" t="s">
        <v>33</v>
      </c>
      <c r="H4" s="3"/>
      <c r="I4" s="3"/>
    </row>
    <row r="5" spans="1:9" x14ac:dyDescent="0.25">
      <c r="A5" s="9" t="s">
        <v>5</v>
      </c>
      <c r="B5" s="17">
        <v>0</v>
      </c>
      <c r="C5" s="17">
        <v>0.12</v>
      </c>
      <c r="D5" s="17">
        <f>C5-B5</f>
        <v>0.12</v>
      </c>
      <c r="E5" s="20">
        <v>87</v>
      </c>
      <c r="F5" s="20">
        <v>126.666666666667</v>
      </c>
      <c r="G5" s="10" t="s">
        <v>1</v>
      </c>
      <c r="H5" s="42">
        <f>D5*E5</f>
        <v>10.44</v>
      </c>
      <c r="I5" s="42">
        <f>D5*F5</f>
        <v>15.200000000000038</v>
      </c>
    </row>
    <row r="6" spans="1:9" x14ac:dyDescent="0.25">
      <c r="A6" s="9" t="s">
        <v>6</v>
      </c>
      <c r="B6" s="17">
        <v>0.12</v>
      </c>
      <c r="C6" s="17">
        <v>0.38</v>
      </c>
      <c r="D6" s="17">
        <f t="shared" ref="D6:D9" si="0">C6-B6</f>
        <v>0.26</v>
      </c>
      <c r="E6" s="20">
        <v>88</v>
      </c>
      <c r="F6" s="20">
        <v>115.85</v>
      </c>
      <c r="G6" s="10" t="s">
        <v>1</v>
      </c>
      <c r="H6" s="42">
        <f t="shared" ref="H6:H9" si="1">D6*E6</f>
        <v>22.880000000000003</v>
      </c>
      <c r="I6" s="42">
        <f t="shared" ref="I6:I9" si="2">D6*F6</f>
        <v>30.120999999999999</v>
      </c>
    </row>
    <row r="7" spans="1:9" x14ac:dyDescent="0.25">
      <c r="A7" s="9" t="s">
        <v>7</v>
      </c>
      <c r="B7" s="17">
        <v>0.38</v>
      </c>
      <c r="C7" s="17">
        <v>0.52</v>
      </c>
      <c r="D7" s="17">
        <f t="shared" si="0"/>
        <v>0.14000000000000001</v>
      </c>
      <c r="E7" s="20">
        <v>93</v>
      </c>
      <c r="F7" s="20">
        <v>104.357142857143</v>
      </c>
      <c r="G7" s="10" t="s">
        <v>1</v>
      </c>
      <c r="H7" s="42">
        <f t="shared" si="1"/>
        <v>13.020000000000001</v>
      </c>
      <c r="I7" s="42">
        <f t="shared" si="2"/>
        <v>14.610000000000023</v>
      </c>
    </row>
    <row r="8" spans="1:9" x14ac:dyDescent="0.25">
      <c r="A8" s="9" t="s">
        <v>9</v>
      </c>
      <c r="B8" s="17">
        <v>0.65</v>
      </c>
      <c r="C8" s="17">
        <v>1.4</v>
      </c>
      <c r="D8" s="17">
        <f t="shared" si="0"/>
        <v>0.74999999999999989</v>
      </c>
      <c r="E8" s="20">
        <v>73</v>
      </c>
      <c r="F8" s="20">
        <v>134.86666666666699</v>
      </c>
      <c r="G8" s="10" t="s">
        <v>2</v>
      </c>
      <c r="H8" s="42">
        <f t="shared" si="1"/>
        <v>54.749999999999993</v>
      </c>
      <c r="I8" s="42">
        <f t="shared" si="2"/>
        <v>101.15000000000022</v>
      </c>
    </row>
    <row r="9" spans="1:9" x14ac:dyDescent="0.25">
      <c r="A9" s="28" t="s">
        <v>10</v>
      </c>
      <c r="B9" s="29">
        <v>1.4</v>
      </c>
      <c r="C9" s="29">
        <v>1.92</v>
      </c>
      <c r="D9" s="29">
        <f t="shared" si="0"/>
        <v>0.52</v>
      </c>
      <c r="E9" s="30">
        <v>76</v>
      </c>
      <c r="F9" s="30">
        <v>146.11538461538501</v>
      </c>
      <c r="G9" s="31" t="s">
        <v>2</v>
      </c>
      <c r="H9" s="42">
        <f t="shared" si="1"/>
        <v>39.520000000000003</v>
      </c>
      <c r="I9" s="42">
        <f t="shared" si="2"/>
        <v>75.980000000000203</v>
      </c>
    </row>
    <row r="10" spans="1:9" x14ac:dyDescent="0.25">
      <c r="A10" s="24" t="s">
        <v>8</v>
      </c>
      <c r="B10" s="25" t="s">
        <v>8</v>
      </c>
      <c r="C10" s="25" t="s">
        <v>8</v>
      </c>
      <c r="D10" s="25">
        <f>SUM(D5:D9)</f>
        <v>1.79</v>
      </c>
      <c r="E10" s="26">
        <f>H10/D10</f>
        <v>78.553072625698334</v>
      </c>
      <c r="F10" s="26">
        <f>I10/D10</f>
        <v>132.43631284916228</v>
      </c>
      <c r="G10" s="27" t="s">
        <v>8</v>
      </c>
      <c r="H10" s="42">
        <f>SUM(H5:H9)</f>
        <v>140.61000000000001</v>
      </c>
      <c r="I10" s="42">
        <f>SUM(I5:I9)</f>
        <v>237.06100000000049</v>
      </c>
    </row>
    <row r="11" spans="1:9" x14ac:dyDescent="0.25">
      <c r="A11" s="11"/>
      <c r="B11" s="18"/>
      <c r="C11" s="18"/>
      <c r="D11" s="18"/>
      <c r="E11" s="21"/>
      <c r="F11" s="12"/>
      <c r="G11" s="13"/>
      <c r="H11" s="43"/>
      <c r="I11" s="2"/>
    </row>
    <row r="12" spans="1:9" x14ac:dyDescent="0.25">
      <c r="A12" s="32" t="s">
        <v>26</v>
      </c>
      <c r="B12" s="19"/>
      <c r="C12" s="19"/>
      <c r="D12" s="19"/>
      <c r="E12" s="22"/>
      <c r="F12" s="14"/>
      <c r="G12" s="15"/>
      <c r="H12" s="43"/>
      <c r="I12" s="2"/>
    </row>
    <row r="13" spans="1:9" x14ac:dyDescent="0.25">
      <c r="A13" s="7" t="s">
        <v>0</v>
      </c>
      <c r="B13" s="5" t="s">
        <v>29</v>
      </c>
      <c r="C13" s="5" t="s">
        <v>30</v>
      </c>
      <c r="D13" s="5" t="s">
        <v>31</v>
      </c>
      <c r="E13" s="5" t="s">
        <v>4</v>
      </c>
      <c r="F13" s="5" t="s">
        <v>32</v>
      </c>
      <c r="G13" s="8" t="s">
        <v>33</v>
      </c>
      <c r="H13" s="43"/>
      <c r="I13" s="2"/>
    </row>
    <row r="14" spans="1:9" x14ac:dyDescent="0.25">
      <c r="A14" s="9" t="s">
        <v>11</v>
      </c>
      <c r="B14" s="17">
        <v>3.4</v>
      </c>
      <c r="C14" s="17">
        <v>4.62</v>
      </c>
      <c r="D14" s="17">
        <f>C14-B14</f>
        <v>1.2200000000000002</v>
      </c>
      <c r="E14" s="20">
        <v>96</v>
      </c>
      <c r="F14" s="20">
        <v>40.229508196721298</v>
      </c>
      <c r="G14" s="10" t="s">
        <v>2</v>
      </c>
      <c r="H14" s="42">
        <f>D14*E14</f>
        <v>117.12000000000002</v>
      </c>
      <c r="I14" s="42">
        <f>D14*F14</f>
        <v>49.079999999999991</v>
      </c>
    </row>
    <row r="15" spans="1:9" x14ac:dyDescent="0.25">
      <c r="A15" s="9" t="s">
        <v>12</v>
      </c>
      <c r="B15" s="17">
        <v>4.62</v>
      </c>
      <c r="C15" s="17">
        <v>5.12</v>
      </c>
      <c r="D15" s="17">
        <f t="shared" ref="D15:D25" si="3">C15-B15</f>
        <v>0.5</v>
      </c>
      <c r="E15" s="20">
        <v>94</v>
      </c>
      <c r="F15" s="20">
        <v>52.38</v>
      </c>
      <c r="G15" s="10" t="s">
        <v>2</v>
      </c>
      <c r="H15" s="42">
        <f t="shared" ref="H15:H25" si="4">D15*E15</f>
        <v>47</v>
      </c>
      <c r="I15" s="42">
        <f t="shared" ref="I15:I25" si="5">D15*F15</f>
        <v>26.19</v>
      </c>
    </row>
    <row r="16" spans="1:9" x14ac:dyDescent="0.25">
      <c r="A16" s="9" t="s">
        <v>13</v>
      </c>
      <c r="B16" s="17">
        <v>5.12</v>
      </c>
      <c r="C16" s="17">
        <v>7.7</v>
      </c>
      <c r="D16" s="17">
        <f t="shared" si="3"/>
        <v>2.58</v>
      </c>
      <c r="E16" s="20">
        <v>97</v>
      </c>
      <c r="F16" s="20">
        <v>46.972868217054298</v>
      </c>
      <c r="G16" s="10" t="s">
        <v>2</v>
      </c>
      <c r="H16" s="42">
        <f t="shared" si="4"/>
        <v>250.26000000000002</v>
      </c>
      <c r="I16" s="42">
        <f t="shared" si="5"/>
        <v>121.1900000000001</v>
      </c>
    </row>
    <row r="17" spans="1:9" x14ac:dyDescent="0.25">
      <c r="A17" s="9" t="s">
        <v>14</v>
      </c>
      <c r="B17" s="17">
        <v>7.7</v>
      </c>
      <c r="C17" s="17">
        <v>9.06</v>
      </c>
      <c r="D17" s="17">
        <f t="shared" si="3"/>
        <v>1.3600000000000003</v>
      </c>
      <c r="E17" s="20">
        <v>97</v>
      </c>
      <c r="F17" s="20">
        <v>47.639705882352899</v>
      </c>
      <c r="G17" s="10" t="s">
        <v>2</v>
      </c>
      <c r="H17" s="42">
        <f t="shared" si="4"/>
        <v>131.92000000000004</v>
      </c>
      <c r="I17" s="42">
        <f t="shared" si="5"/>
        <v>64.789999999999964</v>
      </c>
    </row>
    <row r="18" spans="1:9" x14ac:dyDescent="0.25">
      <c r="A18" s="9" t="s">
        <v>15</v>
      </c>
      <c r="B18" s="17">
        <v>9.06</v>
      </c>
      <c r="C18" s="17">
        <v>9.6</v>
      </c>
      <c r="D18" s="17">
        <f t="shared" si="3"/>
        <v>0.53999999999999915</v>
      </c>
      <c r="E18" s="20">
        <v>98</v>
      </c>
      <c r="F18" s="20">
        <v>42.462962962962997</v>
      </c>
      <c r="G18" s="10" t="s">
        <v>2</v>
      </c>
      <c r="H18" s="42">
        <f t="shared" si="4"/>
        <v>52.919999999999916</v>
      </c>
      <c r="I18" s="42">
        <f t="shared" si="5"/>
        <v>22.929999999999982</v>
      </c>
    </row>
    <row r="19" spans="1:9" x14ac:dyDescent="0.25">
      <c r="A19" s="9" t="s">
        <v>16</v>
      </c>
      <c r="B19" s="17">
        <v>9.6</v>
      </c>
      <c r="C19" s="17">
        <v>9.67</v>
      </c>
      <c r="D19" s="17">
        <f t="shared" si="3"/>
        <v>7.0000000000000284E-2</v>
      </c>
      <c r="E19" s="20">
        <v>98</v>
      </c>
      <c r="F19" s="20">
        <v>46.571428571428598</v>
      </c>
      <c r="G19" s="10" t="s">
        <v>2</v>
      </c>
      <c r="H19" s="42">
        <f t="shared" si="4"/>
        <v>6.8600000000000279</v>
      </c>
      <c r="I19" s="42">
        <f t="shared" si="5"/>
        <v>3.2600000000000149</v>
      </c>
    </row>
    <row r="20" spans="1:9" x14ac:dyDescent="0.25">
      <c r="A20" s="9" t="s">
        <v>17</v>
      </c>
      <c r="B20" s="17">
        <v>9.67</v>
      </c>
      <c r="C20" s="17">
        <v>10.209999999999999</v>
      </c>
      <c r="D20" s="17">
        <f t="shared" si="3"/>
        <v>0.53999999999999915</v>
      </c>
      <c r="E20" s="20">
        <v>95</v>
      </c>
      <c r="F20" s="20">
        <v>48.462962962962997</v>
      </c>
      <c r="G20" s="10" t="s">
        <v>2</v>
      </c>
      <c r="H20" s="42">
        <f t="shared" si="4"/>
        <v>51.299999999999919</v>
      </c>
      <c r="I20" s="42">
        <f t="shared" si="5"/>
        <v>26.169999999999977</v>
      </c>
    </row>
    <row r="21" spans="1:9" x14ac:dyDescent="0.25">
      <c r="A21" s="9" t="s">
        <v>18</v>
      </c>
      <c r="B21" s="17">
        <v>10.210000000000001</v>
      </c>
      <c r="C21" s="17">
        <v>10.77</v>
      </c>
      <c r="D21" s="17">
        <f t="shared" si="3"/>
        <v>0.55999999999999872</v>
      </c>
      <c r="E21" s="20">
        <v>95</v>
      </c>
      <c r="F21" s="20">
        <v>50.357142857142897</v>
      </c>
      <c r="G21" s="10" t="s">
        <v>2</v>
      </c>
      <c r="H21" s="42">
        <f t="shared" si="4"/>
        <v>53.199999999999875</v>
      </c>
      <c r="I21" s="42">
        <f t="shared" si="5"/>
        <v>28.199999999999957</v>
      </c>
    </row>
    <row r="22" spans="1:9" x14ac:dyDescent="0.25">
      <c r="A22" s="9" t="s">
        <v>19</v>
      </c>
      <c r="B22" s="17">
        <v>10.77</v>
      </c>
      <c r="C22" s="17">
        <v>10.87</v>
      </c>
      <c r="D22" s="17">
        <f t="shared" si="3"/>
        <v>9.9999999999999645E-2</v>
      </c>
      <c r="E22" s="20">
        <v>98</v>
      </c>
      <c r="F22" s="20">
        <v>40.299999999999997</v>
      </c>
      <c r="G22" s="10" t="s">
        <v>2</v>
      </c>
      <c r="H22" s="42">
        <f t="shared" si="4"/>
        <v>9.7999999999999652</v>
      </c>
      <c r="I22" s="42">
        <f t="shared" si="5"/>
        <v>4.0299999999999851</v>
      </c>
    </row>
    <row r="23" spans="1:9" x14ac:dyDescent="0.25">
      <c r="A23" s="9" t="s">
        <v>20</v>
      </c>
      <c r="B23" s="17">
        <v>10.87</v>
      </c>
      <c r="C23" s="17">
        <v>11.23</v>
      </c>
      <c r="D23" s="17">
        <f t="shared" si="3"/>
        <v>0.36000000000000121</v>
      </c>
      <c r="E23" s="20">
        <v>86</v>
      </c>
      <c r="F23" s="20">
        <v>118.5</v>
      </c>
      <c r="G23" s="10" t="s">
        <v>2</v>
      </c>
      <c r="H23" s="42">
        <f t="shared" si="4"/>
        <v>30.960000000000104</v>
      </c>
      <c r="I23" s="42">
        <f t="shared" si="5"/>
        <v>42.660000000000146</v>
      </c>
    </row>
    <row r="24" spans="1:9" x14ac:dyDescent="0.25">
      <c r="A24" s="9" t="s">
        <v>21</v>
      </c>
      <c r="B24" s="17">
        <v>0</v>
      </c>
      <c r="C24" s="17">
        <v>0.24000000000000002</v>
      </c>
      <c r="D24" s="17">
        <f t="shared" si="3"/>
        <v>0.24000000000000002</v>
      </c>
      <c r="E24" s="20">
        <v>87</v>
      </c>
      <c r="F24" s="20">
        <v>130.291666666667</v>
      </c>
      <c r="G24" s="10" t="s">
        <v>3</v>
      </c>
      <c r="H24" s="42">
        <f t="shared" si="4"/>
        <v>20.880000000000003</v>
      </c>
      <c r="I24" s="42">
        <f t="shared" si="5"/>
        <v>31.270000000000081</v>
      </c>
    </row>
    <row r="25" spans="1:9" x14ac:dyDescent="0.25">
      <c r="A25" s="28" t="s">
        <v>22</v>
      </c>
      <c r="B25" s="29">
        <v>0.24</v>
      </c>
      <c r="C25" s="29">
        <v>0.5</v>
      </c>
      <c r="D25" s="29">
        <f t="shared" si="3"/>
        <v>0.26</v>
      </c>
      <c r="E25" s="30">
        <v>68</v>
      </c>
      <c r="F25" s="30">
        <v>152.269230769231</v>
      </c>
      <c r="G25" s="31" t="s">
        <v>3</v>
      </c>
      <c r="H25" s="42">
        <f t="shared" si="4"/>
        <v>17.68</v>
      </c>
      <c r="I25" s="42">
        <f t="shared" si="5"/>
        <v>39.59000000000006</v>
      </c>
    </row>
    <row r="26" spans="1:9" x14ac:dyDescent="0.25">
      <c r="A26" s="24" t="s">
        <v>8</v>
      </c>
      <c r="B26" s="25" t="s">
        <v>8</v>
      </c>
      <c r="C26" s="25" t="s">
        <v>8</v>
      </c>
      <c r="D26" s="25">
        <f>SUM(D14:D25)</f>
        <v>8.3299999999999983</v>
      </c>
      <c r="E26" s="26">
        <f>H26/D26</f>
        <v>94.825930372148875</v>
      </c>
      <c r="F26" s="26">
        <f>I26/D26</f>
        <v>55.145258103241339</v>
      </c>
      <c r="G26" s="27" t="s">
        <v>8</v>
      </c>
      <c r="H26" s="42">
        <f>SUM(H14:H25)</f>
        <v>789.9</v>
      </c>
      <c r="I26" s="42">
        <f>SUM(I14:I25)</f>
        <v>459.36000000000024</v>
      </c>
    </row>
    <row r="27" spans="1:9" x14ac:dyDescent="0.25">
      <c r="A27" s="16"/>
      <c r="B27" s="19"/>
      <c r="C27" s="19"/>
      <c r="D27" s="19"/>
      <c r="E27" s="22"/>
      <c r="F27" s="14"/>
      <c r="G27" s="15"/>
      <c r="H27" s="44"/>
    </row>
    <row r="28" spans="1:9" x14ac:dyDescent="0.25">
      <c r="A28" s="32" t="s">
        <v>28</v>
      </c>
      <c r="B28" s="19"/>
      <c r="C28" s="19"/>
      <c r="D28" s="19"/>
      <c r="E28" s="22"/>
      <c r="F28" s="14"/>
      <c r="G28" s="15"/>
      <c r="H28" s="44"/>
    </row>
    <row r="29" spans="1:9" x14ac:dyDescent="0.25">
      <c r="A29" s="7" t="s">
        <v>0</v>
      </c>
      <c r="B29" s="5" t="s">
        <v>29</v>
      </c>
      <c r="C29" s="5" t="s">
        <v>30</v>
      </c>
      <c r="D29" s="5" t="s">
        <v>31</v>
      </c>
      <c r="E29" s="5" t="s">
        <v>4</v>
      </c>
      <c r="F29" s="5" t="s">
        <v>32</v>
      </c>
      <c r="G29" s="8" t="s">
        <v>33</v>
      </c>
      <c r="H29" s="44"/>
    </row>
    <row r="30" spans="1:9" x14ac:dyDescent="0.25">
      <c r="A30" s="9" t="s">
        <v>23</v>
      </c>
      <c r="B30" s="17">
        <v>6.55</v>
      </c>
      <c r="C30" s="17">
        <v>8.73</v>
      </c>
      <c r="D30" s="17">
        <f>C30-B30</f>
        <v>2.1800000000000006</v>
      </c>
      <c r="E30" s="20">
        <v>87</v>
      </c>
      <c r="F30" s="20">
        <v>84.6</v>
      </c>
      <c r="G30" s="10" t="s">
        <v>2</v>
      </c>
      <c r="H30" s="42">
        <f t="shared" ref="H30:H32" si="6">D30*E30</f>
        <v>189.66000000000005</v>
      </c>
      <c r="I30" s="42">
        <f>D30*F30</f>
        <v>184.42800000000003</v>
      </c>
    </row>
    <row r="31" spans="1:9" x14ac:dyDescent="0.25">
      <c r="A31" s="9" t="s">
        <v>24</v>
      </c>
      <c r="B31" s="17">
        <v>8.73</v>
      </c>
      <c r="C31" s="17">
        <v>9.379999999999999</v>
      </c>
      <c r="D31" s="17">
        <f>C31-B31</f>
        <v>0.64999999999999858</v>
      </c>
      <c r="E31" s="20">
        <v>83</v>
      </c>
      <c r="F31" s="20">
        <v>79.319999999999993</v>
      </c>
      <c r="G31" s="10" t="s">
        <v>2</v>
      </c>
      <c r="H31" s="42">
        <f t="shared" si="6"/>
        <v>53.949999999999882</v>
      </c>
      <c r="I31" s="42">
        <f t="shared" ref="I31:I32" si="7">D31*F31</f>
        <v>51.557999999999886</v>
      </c>
    </row>
    <row r="32" spans="1:9" x14ac:dyDescent="0.25">
      <c r="A32" s="28" t="s">
        <v>25</v>
      </c>
      <c r="B32" s="29">
        <v>9.3800000000000008</v>
      </c>
      <c r="C32" s="29">
        <v>11.82</v>
      </c>
      <c r="D32" s="29">
        <f>C32-B32</f>
        <v>2.4399999999999995</v>
      </c>
      <c r="E32" s="30">
        <v>85</v>
      </c>
      <c r="F32" s="30">
        <v>83.44</v>
      </c>
      <c r="G32" s="31" t="s">
        <v>2</v>
      </c>
      <c r="H32" s="42">
        <f t="shared" si="6"/>
        <v>207.39999999999995</v>
      </c>
      <c r="I32" s="42">
        <f t="shared" si="7"/>
        <v>203.59359999999995</v>
      </c>
    </row>
    <row r="33" spans="1:9" x14ac:dyDescent="0.25">
      <c r="A33" s="38"/>
      <c r="B33" s="39"/>
      <c r="C33" s="39"/>
      <c r="D33" s="39">
        <f>SUM(D30:D32)</f>
        <v>5.2699999999999987</v>
      </c>
      <c r="E33" s="40">
        <f>H33/D33</f>
        <v>85.58064516129032</v>
      </c>
      <c r="F33" s="40">
        <f>I33/D33</f>
        <v>83.411688804554075</v>
      </c>
      <c r="G33" s="41" t="s">
        <v>8</v>
      </c>
      <c r="H33" s="42">
        <f>SUM(H30:H32)</f>
        <v>451.00999999999988</v>
      </c>
      <c r="I33" s="42">
        <f>SUM(I30:I32)</f>
        <v>439.57959999999986</v>
      </c>
    </row>
    <row r="34" spans="1:9" ht="15.75" thickBot="1" x14ac:dyDescent="0.3">
      <c r="A34" s="33" t="s">
        <v>8</v>
      </c>
      <c r="B34" s="34" t="s">
        <v>8</v>
      </c>
      <c r="C34" s="34" t="s">
        <v>8</v>
      </c>
      <c r="D34" s="34"/>
      <c r="E34" s="35"/>
      <c r="F34" s="36"/>
      <c r="G34" s="37"/>
      <c r="H34" s="4"/>
    </row>
    <row r="37" spans="1:9" x14ac:dyDescent="0.25">
      <c r="C37" s="58" t="s">
        <v>48</v>
      </c>
      <c r="D37" s="58"/>
      <c r="F37" s="58" t="s">
        <v>49</v>
      </c>
      <c r="G37" s="58"/>
    </row>
    <row r="38" spans="1:9" x14ac:dyDescent="0.25">
      <c r="C38" s="45" t="s">
        <v>35</v>
      </c>
      <c r="D38" s="46" t="s">
        <v>36</v>
      </c>
      <c r="F38" s="45" t="s">
        <v>35</v>
      </c>
      <c r="G38" s="46" t="s">
        <v>50</v>
      </c>
    </row>
    <row r="39" spans="1:9" x14ac:dyDescent="0.25">
      <c r="C39" s="45" t="s">
        <v>37</v>
      </c>
      <c r="D39" s="46" t="s">
        <v>38</v>
      </c>
      <c r="F39" s="45" t="s">
        <v>37</v>
      </c>
      <c r="G39" s="46" t="s">
        <v>51</v>
      </c>
    </row>
    <row r="40" spans="1:9" x14ac:dyDescent="0.25">
      <c r="C40" s="45" t="s">
        <v>39</v>
      </c>
      <c r="D40" s="46" t="s">
        <v>40</v>
      </c>
      <c r="F40" s="45" t="s">
        <v>39</v>
      </c>
      <c r="G40" s="46" t="s">
        <v>52</v>
      </c>
    </row>
    <row r="42" spans="1:9" x14ac:dyDescent="0.25">
      <c r="B42" s="62" t="s">
        <v>53</v>
      </c>
      <c r="C42" s="62"/>
      <c r="D42" s="62"/>
      <c r="E42" s="62"/>
      <c r="F42" s="62"/>
    </row>
    <row r="43" spans="1:9" x14ac:dyDescent="0.25">
      <c r="B43" s="55" t="s">
        <v>4</v>
      </c>
      <c r="C43" s="56"/>
      <c r="D43" s="57"/>
    </row>
    <row r="44" spans="1:9" x14ac:dyDescent="0.25">
      <c r="B44" s="7" t="s">
        <v>41</v>
      </c>
      <c r="C44" s="5" t="s">
        <v>42</v>
      </c>
      <c r="D44" s="5" t="s">
        <v>43</v>
      </c>
    </row>
    <row r="45" spans="1:9" x14ac:dyDescent="0.25">
      <c r="A45" s="47" t="s">
        <v>44</v>
      </c>
      <c r="B45" s="48">
        <v>78.553072625698334</v>
      </c>
      <c r="C45" s="49">
        <v>94.825930372148875</v>
      </c>
      <c r="D45" s="50">
        <v>85.58064516129032</v>
      </c>
    </row>
    <row r="46" spans="1:9" x14ac:dyDescent="0.25">
      <c r="A46" s="47" t="s">
        <v>46</v>
      </c>
      <c r="B46" s="51">
        <v>100</v>
      </c>
      <c r="C46" s="20">
        <v>100</v>
      </c>
      <c r="D46" s="52">
        <v>100</v>
      </c>
    </row>
    <row r="47" spans="1:9" ht="15.75" thickBot="1" x14ac:dyDescent="0.3">
      <c r="A47" s="47" t="s">
        <v>45</v>
      </c>
      <c r="B47" s="53">
        <v>86</v>
      </c>
      <c r="C47" s="23">
        <v>86</v>
      </c>
      <c r="D47" s="54">
        <v>86</v>
      </c>
    </row>
    <row r="49" spans="2:2" x14ac:dyDescent="0.25">
      <c r="B49" t="s">
        <v>47</v>
      </c>
    </row>
  </sheetData>
  <mergeCells count="5">
    <mergeCell ref="B43:D43"/>
    <mergeCell ref="F37:G37"/>
    <mergeCell ref="A2:G2"/>
    <mergeCell ref="C37:D37"/>
    <mergeCell ref="B42:F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FASTLANE</vt:lpstr>
    </vt:vector>
  </TitlesOfParts>
  <Company>Oklahoma Dept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Barber</dc:creator>
  <cp:lastModifiedBy>Director</cp:lastModifiedBy>
  <dcterms:created xsi:type="dcterms:W3CDTF">2016-03-14T18:30:25Z</dcterms:created>
  <dcterms:modified xsi:type="dcterms:W3CDTF">2016-03-16T13:50:21Z</dcterms:modified>
</cp:coreProperties>
</file>